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04\Desktop\ＨＰ作成\images\"/>
    </mc:Choice>
  </mc:AlternateContent>
  <xr:revisionPtr revIDLastSave="0" documentId="8_{FDABB178-38EA-4A37-80AB-C87C2CBB17C3}" xr6:coauthVersionLast="47" xr6:coauthVersionMax="47" xr10:uidLastSave="{00000000-0000-0000-0000-000000000000}"/>
  <bookViews>
    <workbookView xWindow="-108" yWindow="-108" windowWidth="23256" windowHeight="12456" xr2:uid="{9D49C138-1F74-48D8-A66A-05662EC64FA3}"/>
  </bookViews>
  <sheets>
    <sheet name="収入要件試算表" sheetId="3" r:id="rId1"/>
  </sheets>
  <definedNames>
    <definedName name="_xlnm.Print_Area" localSheetId="0">収入要件試算表!$A$1:$L$39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3" l="1"/>
  <c r="L5" i="3"/>
  <c r="H6" i="3"/>
  <c r="L7" i="3"/>
  <c r="H8" i="3"/>
  <c r="G11" i="3"/>
  <c r="G12" i="3"/>
  <c r="K12" i="3"/>
  <c r="G13" i="3"/>
  <c r="G14" i="3"/>
  <c r="G15" i="3"/>
  <c r="G16" i="3"/>
  <c r="K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9" i="3"/>
</calcChain>
</file>

<file path=xl/sharedStrings.xml><?xml version="1.0" encoding="utf-8"?>
<sst xmlns="http://schemas.openxmlformats.org/spreadsheetml/2006/main" count="88" uniqueCount="42">
  <si>
    <t>世帯人数</t>
    <rPh sb="0" eb="2">
      <t>セタイ</t>
    </rPh>
    <rPh sb="2" eb="4">
      <t>ニンズウ</t>
    </rPh>
    <phoneticPr fontId="1"/>
  </si>
  <si>
    <t>人</t>
    <rPh sb="0" eb="1">
      <t>ヒト</t>
    </rPh>
    <phoneticPr fontId="1"/>
  </si>
  <si>
    <t>所得基準額</t>
    <rPh sb="0" eb="2">
      <t>ショトク</t>
    </rPh>
    <rPh sb="2" eb="4">
      <t>キジュン</t>
    </rPh>
    <rPh sb="4" eb="5">
      <t>ガク</t>
    </rPh>
    <phoneticPr fontId="1"/>
  </si>
  <si>
    <t>支払金額（万円）</t>
    <rPh sb="0" eb="2">
      <t>シハラ</t>
    </rPh>
    <rPh sb="2" eb="4">
      <t>キンガク</t>
    </rPh>
    <rPh sb="5" eb="7">
      <t>マンエン</t>
    </rPh>
    <phoneticPr fontId="1"/>
  </si>
  <si>
    <t>所得額（万円）</t>
    <rPh sb="0" eb="2">
      <t>ショトク</t>
    </rPh>
    <rPh sb="2" eb="3">
      <t>ガク</t>
    </rPh>
    <phoneticPr fontId="1"/>
  </si>
  <si>
    <t>認定所得額(A-B)</t>
    <rPh sb="0" eb="2">
      <t>ニンテイ</t>
    </rPh>
    <rPh sb="2" eb="4">
      <t>ショトク</t>
    </rPh>
    <rPh sb="4" eb="5">
      <t>ガク</t>
    </rPh>
    <phoneticPr fontId="1"/>
  </si>
  <si>
    <t>可否</t>
    <rPh sb="0" eb="2">
      <t>カヒ</t>
    </rPh>
    <phoneticPr fontId="1"/>
  </si>
  <si>
    <t>計</t>
    <rPh sb="0" eb="1">
      <t>ケイ</t>
    </rPh>
    <phoneticPr fontId="1"/>
  </si>
  <si>
    <t>控除額</t>
    <rPh sb="0" eb="2">
      <t>コウジョ</t>
    </rPh>
    <rPh sb="2" eb="3">
      <t>ガク</t>
    </rPh>
    <phoneticPr fontId="1"/>
  </si>
  <si>
    <t>人数</t>
    <rPh sb="0" eb="2">
      <t>ニンズウ</t>
    </rPh>
    <phoneticPr fontId="1"/>
  </si>
  <si>
    <t>控除額（万円）</t>
    <rPh sb="0" eb="2">
      <t>コウジョ</t>
    </rPh>
    <rPh sb="2" eb="3">
      <t>ガク</t>
    </rPh>
    <phoneticPr fontId="1"/>
  </si>
  <si>
    <t>備考</t>
    <rPh sb="0" eb="2">
      <t>ビコウ</t>
    </rPh>
    <phoneticPr fontId="1"/>
  </si>
  <si>
    <t>特別控除を加味した所得限度額</t>
    <rPh sb="0" eb="2">
      <t>トクベツ</t>
    </rPh>
    <rPh sb="2" eb="4">
      <t>コウジョ</t>
    </rPh>
    <rPh sb="5" eb="7">
      <t>カミ</t>
    </rPh>
    <rPh sb="9" eb="11">
      <t>ショトク</t>
    </rPh>
    <rPh sb="11" eb="13">
      <t>ゲンド</t>
    </rPh>
    <rPh sb="13" eb="14">
      <t>ガク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</si>
  <si>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</si>
  <si>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</si>
  <si>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高・公</t>
    <rPh sb="0" eb="1">
      <t>コウ</t>
    </rPh>
    <rPh sb="2" eb="3">
      <t>コウ</t>
    </rPh>
    <phoneticPr fontId="1"/>
  </si>
  <si>
    <t>特別控除を加味した給与収入限度額</t>
    <rPh sb="0" eb="2">
      <t>トクベツ</t>
    </rPh>
    <rPh sb="2" eb="4">
      <t>コウジョ</t>
    </rPh>
    <rPh sb="5" eb="7">
      <t>カミ</t>
    </rPh>
    <rPh sb="9" eb="11">
      <t>キュウヨ</t>
    </rPh>
    <rPh sb="11" eb="13">
      <t>シュウニュウ</t>
    </rPh>
    <rPh sb="13" eb="15">
      <t>ゲンド</t>
    </rPh>
    <rPh sb="15" eb="16">
      <t>ガク</t>
    </rPh>
    <phoneticPr fontId="1"/>
  </si>
  <si>
    <t>高・私</t>
    <rPh sb="0" eb="1">
      <t>コウ</t>
    </rPh>
    <rPh sb="2" eb="3">
      <t>ワタシ</t>
    </rPh>
    <phoneticPr fontId="1"/>
  </si>
  <si>
    <t>大学・公</t>
    <rPh sb="0" eb="2">
      <t>ダイガク</t>
    </rPh>
    <rPh sb="3" eb="4">
      <t>コウ</t>
    </rPh>
    <phoneticPr fontId="1"/>
  </si>
  <si>
    <t>大学・私</t>
    <rPh sb="0" eb="2">
      <t>ダイガク</t>
    </rPh>
    <rPh sb="3" eb="4">
      <t>ワタシ</t>
    </rPh>
    <phoneticPr fontId="1"/>
  </si>
  <si>
    <t>高専・公</t>
    <rPh sb="0" eb="2">
      <t>コウセン</t>
    </rPh>
    <rPh sb="3" eb="4">
      <t>コウ</t>
    </rPh>
    <phoneticPr fontId="1"/>
  </si>
  <si>
    <t>高専・私</t>
    <rPh sb="0" eb="2">
      <t>コウセン</t>
    </rPh>
    <rPh sb="3" eb="4">
      <t>ワタシ</t>
    </rPh>
    <phoneticPr fontId="1"/>
  </si>
  <si>
    <t>専修・高・公</t>
    <rPh sb="0" eb="2">
      <t>センシュウ</t>
    </rPh>
    <rPh sb="3" eb="4">
      <t>コウ</t>
    </rPh>
    <rPh sb="5" eb="6">
      <t>コウ</t>
    </rPh>
    <phoneticPr fontId="1"/>
  </si>
  <si>
    <t>専修・高・私</t>
    <rPh sb="0" eb="2">
      <t>センシュウ</t>
    </rPh>
    <rPh sb="3" eb="4">
      <t>コウ</t>
    </rPh>
    <rPh sb="5" eb="6">
      <t>ワタシ</t>
    </rPh>
    <phoneticPr fontId="1"/>
  </si>
  <si>
    <t>専修・専・公</t>
    <rPh sb="0" eb="2">
      <t>センシュウ</t>
    </rPh>
    <rPh sb="3" eb="4">
      <t>アツム</t>
    </rPh>
    <rPh sb="5" eb="6">
      <t>コウ</t>
    </rPh>
    <phoneticPr fontId="1"/>
  </si>
  <si>
    <t>専修・専・私</t>
    <rPh sb="0" eb="2">
      <t>センシュウ</t>
    </rPh>
    <rPh sb="3" eb="4">
      <t>アツム</t>
    </rPh>
    <rPh sb="5" eb="6">
      <t>ワタシ</t>
    </rPh>
    <phoneticPr fontId="1"/>
  </si>
  <si>
    <t>該当すれば49万円</t>
    <rPh sb="0" eb="2">
      <t>ガイトウ</t>
    </rPh>
    <rPh sb="7" eb="9">
      <t>マンエン</t>
    </rPh>
    <phoneticPr fontId="1"/>
  </si>
  <si>
    <t>実費</t>
    <rPh sb="0" eb="2">
      <t>ジッピ</t>
    </rPh>
    <phoneticPr fontId="1"/>
  </si>
  <si>
    <t>実費 ７１万円限度</t>
    <rPh sb="0" eb="2">
      <t>ジッピ</t>
    </rPh>
    <rPh sb="5" eb="7">
      <t>マンエン</t>
    </rPh>
    <rPh sb="7" eb="9">
      <t>ゲンド</t>
    </rPh>
    <phoneticPr fontId="1"/>
  </si>
  <si>
    <t>※黄色部分に人数、金額を入力してください。</t>
    <rPh sb="1" eb="3">
      <t>キイロ</t>
    </rPh>
    <rPh sb="3" eb="5">
      <t>ブブン</t>
    </rPh>
    <rPh sb="6" eb="8">
      <t>ニンズウ</t>
    </rPh>
    <rPh sb="9" eb="11">
      <t>キンガク</t>
    </rPh>
    <rPh sb="12" eb="14">
      <t>ニュウリョク</t>
    </rPh>
    <phoneticPr fontId="1"/>
  </si>
  <si>
    <t>主として生計を
維持している方
の所得額</t>
    <rPh sb="0" eb="1">
      <t>シュ</t>
    </rPh>
    <rPh sb="4" eb="6">
      <t>セイケイ</t>
    </rPh>
    <rPh sb="8" eb="10">
      <t>イジ</t>
    </rPh>
    <rPh sb="14" eb="15">
      <t>カタ</t>
    </rPh>
    <rPh sb="17" eb="19">
      <t>ショトク</t>
    </rPh>
    <rPh sb="19" eb="20">
      <t>ガク</t>
    </rPh>
    <phoneticPr fontId="1"/>
  </si>
  <si>
    <t>中学生（進学予定者）</t>
    <rPh sb="0" eb="2">
      <t>チュウガク</t>
    </rPh>
    <rPh sb="2" eb="3">
      <t>セイ</t>
    </rPh>
    <rPh sb="4" eb="6">
      <t>シンガク</t>
    </rPh>
    <rPh sb="6" eb="9">
      <t>ヨテイシャ</t>
    </rPh>
    <phoneticPr fontId="1"/>
  </si>
  <si>
    <t>奨学資金　収入要件試算表</t>
    <rPh sb="0" eb="2">
      <t>ショウガク</t>
    </rPh>
    <rPh sb="2" eb="4">
      <t>シキン</t>
    </rPh>
    <rPh sb="5" eb="7">
      <t>シュウニュウ</t>
    </rPh>
    <rPh sb="7" eb="9">
      <t>ヨウケン</t>
    </rPh>
    <rPh sb="9" eb="11">
      <t>シサン</t>
    </rPh>
    <rPh sb="11" eb="12">
      <t>ヒョウ</t>
    </rPh>
    <phoneticPr fontId="1"/>
  </si>
  <si>
    <t>　　　　　風水害等（万円未満切捨て）</t>
    <rPh sb="5" eb="8">
      <t>フウスイガイ</t>
    </rPh>
    <rPh sb="8" eb="9">
      <t>トウ</t>
    </rPh>
    <phoneticPr fontId="1"/>
  </si>
  <si>
    <t>　　　　　世帯主別居（万円未満切捨て）</t>
    <rPh sb="5" eb="8">
      <t>セタイヌシ</t>
    </rPh>
    <rPh sb="8" eb="10">
      <t>ベッキョ</t>
    </rPh>
    <phoneticPr fontId="1"/>
  </si>
  <si>
    <t>　　　　　長期療養（万円未満切捨て）</t>
    <rPh sb="5" eb="7">
      <t>チョウキ</t>
    </rPh>
    <rPh sb="7" eb="9">
      <t>リョウヨウ</t>
    </rPh>
    <rPh sb="10" eb="12">
      <t>マンエン</t>
    </rPh>
    <rPh sb="12" eb="14">
      <t>ミマン</t>
    </rPh>
    <rPh sb="14" eb="16">
      <t>キリス</t>
    </rPh>
    <phoneticPr fontId="1"/>
  </si>
  <si>
    <t>　　　　　母子・父子</t>
    <rPh sb="5" eb="7">
      <t>ボシ</t>
    </rPh>
    <rPh sb="8" eb="10">
      <t>フシ</t>
    </rPh>
    <phoneticPr fontId="1"/>
  </si>
  <si>
    <t>　　　　　障害者</t>
    <rPh sb="5" eb="8">
      <t>ショウガイシャ</t>
    </rPh>
    <phoneticPr fontId="1"/>
  </si>
  <si>
    <t>　自宅外</t>
    <rPh sb="1" eb="3">
      <t>ジタク</t>
    </rPh>
    <rPh sb="3" eb="4">
      <t>ガイ</t>
    </rPh>
    <phoneticPr fontId="1"/>
  </si>
  <si>
    <t>　自宅</t>
    <rPh sb="1" eb="3">
      <t>ジタク</t>
    </rPh>
    <phoneticPr fontId="1"/>
  </si>
  <si>
    <t>　　事業所得（万円未満切捨て）</t>
    <rPh sb="2" eb="4">
      <t>ジギョウ</t>
    </rPh>
    <rPh sb="4" eb="6">
      <t>ショトク</t>
    </rPh>
    <phoneticPr fontId="1"/>
  </si>
  <si>
    <t>　　給与・年金・その他の収入（万円未満切捨て）</t>
    <rPh sb="2" eb="4">
      <t>キュウヨ</t>
    </rPh>
    <rPh sb="5" eb="7">
      <t>ネンキン</t>
    </rPh>
    <rPh sb="10" eb="11">
      <t>タ</t>
    </rPh>
    <rPh sb="12" eb="14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</si>
</sst>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万円&quot;"/>
    <numFmt numFmtId="177" formatCode="#,##0&quot;円&quot;"/>
    <numFmt numFmtId="178" formatCode="#,##0&quot;万円(A)&quot;"/>
    <numFmt numFmtId="179" formatCode="#,##0&quot;人&quot;"/>
    <numFmt numFmtId="180" formatCode="#,##0&quot;万円(B)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8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177" fontId="5" fillId="0" borderId="1" xfId="0" applyNumberFormat="1" applyFont="1" applyBorder="1" applyProtection="1">
      <alignment vertical="center"/>
      <protection locked="0"/>
    </xf>
    <xf numFmtId="180" fontId="5" fillId="2" borderId="1" xfId="0" applyNumberFormat="1" applyFont="1" applyFill="1" applyBorder="1" applyProtection="1">
      <alignment vertical="center"/>
      <protection locked="0"/>
    </xf>
    <xf numFmtId="176" fontId="5" fillId="3" borderId="1" xfId="0" applyNumberFormat="1" applyFont="1" applyFill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6" fillId="0" borderId="0" xfId="0" applyFont="1" applyProtection="1">
      <alignment vertical="center"/>
      <protection locked="0"/>
    </xf>
    <xf numFmtId="177" fontId="5" fillId="0" borderId="1" xfId="0" applyNumberFormat="1" applyFont="1" applyBorder="1" applyAlignment="1" applyProtection="1">
      <alignment vertical="center" shrinkToFit="1"/>
      <protection locked="0"/>
    </xf>
    <xf numFmtId="177" fontId="0" fillId="0" borderId="0" xfId="0" applyNumberFormat="1" applyProtection="1">
      <alignment vertical="center"/>
      <protection locked="0"/>
    </xf>
    <xf numFmtId="176" fontId="5" fillId="0" borderId="1" xfId="0" applyNumberFormat="1" applyFont="1" applyBorder="1" applyAlignment="1" applyProtection="1">
      <alignment vertical="center" shrinkToFit="1"/>
      <protection locked="0"/>
    </xf>
    <xf numFmtId="176" fontId="5" fillId="0" borderId="1" xfId="0" applyNumberFormat="1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 shrinkToFit="1"/>
      <protection locked="0"/>
    </xf>
    <xf numFmtId="176" fontId="5" fillId="0" borderId="1" xfId="0" applyNumberFormat="1" applyFont="1" applyBorder="1" applyProtection="1">
      <alignment vertical="center"/>
      <protection locked="0"/>
    </xf>
    <xf numFmtId="179" fontId="5" fillId="0" borderId="1" xfId="0" applyNumberFormat="1" applyFont="1" applyBorder="1" applyAlignment="1" applyProtection="1">
      <alignment horizontal="center" vertical="center"/>
      <protection locked="0"/>
    </xf>
    <xf numFmtId="177" fontId="0" fillId="0" borderId="4" xfId="0" applyNumberFormat="1" applyBorder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Protection="1">
      <alignment vertical="center"/>
      <protection locked="0"/>
    </xf>
    <xf numFmtId="177" fontId="5" fillId="0" borderId="5" xfId="0" applyNumberFormat="1" applyFont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8" fillId="8" borderId="4" xfId="0" applyFont="1" applyFill="1" applyBorder="1" applyAlignment="1" applyProtection="1">
      <alignment horizontal="center" vertical="center"/>
      <protection locked="0"/>
    </xf>
    <xf numFmtId="0" fontId="8" fillId="8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4" fillId="3" borderId="0" xfId="0" applyFont="1" applyFill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6" borderId="7" xfId="0" applyFont="1" applyFill="1" applyBorder="1" applyAlignment="1" applyProtection="1">
      <alignment horizontal="center" vertical="center" shrinkToFit="1"/>
      <protection locked="0"/>
    </xf>
    <xf numFmtId="0" fontId="5" fillId="6" borderId="8" xfId="0" applyFont="1" applyFill="1" applyBorder="1" applyAlignment="1" applyProtection="1">
      <alignment horizontal="center" vertical="center" shrinkToFit="1"/>
      <protection locked="0"/>
    </xf>
    <xf numFmtId="176" fontId="5" fillId="5" borderId="7" xfId="0" applyNumberFormat="1" applyFont="1" applyFill="1" applyBorder="1" applyProtection="1">
      <alignment vertical="center"/>
      <protection locked="0"/>
    </xf>
    <xf numFmtId="176" fontId="5" fillId="5" borderId="8" xfId="0" applyNumberFormat="1" applyFont="1" applyFill="1" applyBorder="1" applyProtection="1">
      <alignment vertical="center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76" fontId="5" fillId="7" borderId="7" xfId="0" applyNumberFormat="1" applyFont="1" applyFill="1" applyBorder="1" applyAlignment="1" applyProtection="1">
      <alignment horizontal="center" vertical="center"/>
      <protection locked="0"/>
    </xf>
    <xf numFmtId="176" fontId="5" fillId="7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Protection="1">
      <alignment vertical="center"/>
      <protection locked="0"/>
    </xf>
    <xf numFmtId="0" fontId="5" fillId="0" borderId="10" xfId="0" applyFont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Protection="1">
      <alignment vertical="center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3">
    <dxf>
      <fill>
        <patternFill>
          <bgColor indexed="10"/>
        </patternFill>
      </fill>
    </dxf>
    <dxf>
      <fill>
        <patternFill>
          <bgColor indexed="3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10D4-6838-4A54-B6C4-E29A0AB3932F}">
  <dimension ref="A1:P41"/>
  <sheetViews>
    <sheetView showGridLines="0" tabSelected="1" view="pageBreakPreview" zoomScaleNormal="100" zoomScaleSheetLayoutView="100" workbookViewId="0">
      <selection activeCell="G4" sqref="G4"/>
    </sheetView>
  </sheetViews>
  <sheetFormatPr defaultColWidth="9" defaultRowHeight="13.2" x14ac:dyDescent="0.2"/>
  <cols>
    <col min="1" max="1" width="13.109375" style="1" customWidth="1"/>
    <col min="2" max="2" width="2.44140625" style="1" customWidth="1"/>
    <col min="3" max="3" width="11.6640625" style="1" customWidth="1"/>
    <col min="4" max="5" width="9.21875" style="1" customWidth="1"/>
    <col min="6" max="6" width="7.44140625" style="1" customWidth="1"/>
    <col min="7" max="8" width="14.6640625" style="1" customWidth="1"/>
    <col min="9" max="9" width="5.6640625" style="1" customWidth="1"/>
    <col min="10" max="10" width="8.6640625" style="1" customWidth="1"/>
    <col min="11" max="12" width="17.6640625" style="1" customWidth="1"/>
    <col min="13" max="13" width="2.33203125" style="1" customWidth="1"/>
    <col min="14" max="14" width="13.44140625" style="1" customWidth="1"/>
    <col min="15" max="16384" width="9" style="1"/>
  </cols>
  <sheetData>
    <row r="1" spans="1:15" ht="25.5" customHeight="1" x14ac:dyDescent="0.2">
      <c r="A1" s="29" t="s">
        <v>32</v>
      </c>
      <c r="B1" s="30"/>
      <c r="C1" s="30"/>
      <c r="D1" s="30"/>
      <c r="E1" s="31"/>
      <c r="F1" s="32"/>
      <c r="H1" s="33" t="s">
        <v>29</v>
      </c>
      <c r="I1" s="34"/>
      <c r="J1" s="34"/>
      <c r="K1" s="34"/>
      <c r="L1" s="34"/>
    </row>
    <row r="2" spans="1:15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ht="15" customHeight="1" x14ac:dyDescent="0.2">
      <c r="A3" s="23" t="s">
        <v>0</v>
      </c>
      <c r="B3" s="2"/>
      <c r="C3" s="14"/>
      <c r="D3" s="13" t="s">
        <v>1</v>
      </c>
      <c r="E3" s="3"/>
      <c r="F3" s="3"/>
      <c r="G3" s="3"/>
      <c r="H3" s="3"/>
      <c r="I3" s="3"/>
      <c r="J3" s="3"/>
      <c r="K3" s="35" t="s">
        <v>2</v>
      </c>
      <c r="L3" s="37" t="e">
        <f>VLOOKUP(C3,K21:L32,2,FALSE)</f>
        <v>#N/A</v>
      </c>
      <c r="M3" s="27"/>
    </row>
    <row r="4" spans="1:15" ht="15" customHeight="1" x14ac:dyDescent="0.2">
      <c r="A4" s="24"/>
      <c r="B4" s="2"/>
      <c r="C4" s="3"/>
      <c r="D4" s="3"/>
      <c r="E4" s="3"/>
      <c r="F4" s="3"/>
      <c r="G4" s="3"/>
      <c r="H4" s="28"/>
      <c r="I4" s="3"/>
      <c r="J4" s="3"/>
      <c r="K4" s="36"/>
      <c r="L4" s="38"/>
      <c r="M4" s="27"/>
    </row>
    <row r="5" spans="1:15" ht="13.5" customHeight="1" x14ac:dyDescent="0.2">
      <c r="A5" s="39" t="s">
        <v>30</v>
      </c>
      <c r="B5" s="2"/>
      <c r="C5" s="42"/>
      <c r="D5" s="43"/>
      <c r="E5" s="43"/>
      <c r="F5" s="44"/>
      <c r="G5" s="22" t="s">
        <v>3</v>
      </c>
      <c r="H5" s="22" t="s">
        <v>4</v>
      </c>
      <c r="I5" s="3"/>
      <c r="J5" s="3"/>
      <c r="K5" s="35" t="s">
        <v>5</v>
      </c>
      <c r="L5" s="37">
        <f>IF(H8-G39&gt;=0,H8-G39,0)</f>
        <v>0</v>
      </c>
    </row>
    <row r="6" spans="1:15" ht="13.5" customHeight="1" x14ac:dyDescent="0.2">
      <c r="A6" s="40"/>
      <c r="B6" s="2"/>
      <c r="C6" s="45" t="s">
        <v>41</v>
      </c>
      <c r="D6" s="46"/>
      <c r="E6" s="46"/>
      <c r="F6" s="47"/>
      <c r="G6" s="6"/>
      <c r="H6" s="16">
        <f>IF(G6&lt;=878,IF(G6&lt;=400,IF(G6&lt;=329,0,INT(G6*0.8-262.6)),INT(G6*0.7-222.6)),G6-486)</f>
        <v>0</v>
      </c>
      <c r="I6" s="3"/>
      <c r="J6" s="3"/>
      <c r="K6" s="36"/>
      <c r="L6" s="38"/>
    </row>
    <row r="7" spans="1:15" ht="13.5" customHeight="1" x14ac:dyDescent="0.2">
      <c r="A7" s="41"/>
      <c r="B7" s="2"/>
      <c r="C7" s="45" t="s">
        <v>40</v>
      </c>
      <c r="D7" s="46"/>
      <c r="E7" s="46"/>
      <c r="F7" s="47"/>
      <c r="G7" s="26"/>
      <c r="H7" s="6"/>
      <c r="I7" s="3"/>
      <c r="J7" s="3"/>
      <c r="K7" s="35" t="s">
        <v>6</v>
      </c>
      <c r="L7" s="48" t="e">
        <f>IF(L5&gt;L3,"否","可")</f>
        <v>#N/A</v>
      </c>
    </row>
    <row r="8" spans="1:15" ht="13.5" customHeight="1" x14ac:dyDescent="0.2">
      <c r="A8" s="24"/>
      <c r="B8" s="2"/>
      <c r="C8" s="50" t="s">
        <v>7</v>
      </c>
      <c r="D8" s="51"/>
      <c r="E8" s="51"/>
      <c r="F8" s="52"/>
      <c r="G8" s="26"/>
      <c r="H8" s="25">
        <f>H6+H7</f>
        <v>0</v>
      </c>
      <c r="I8" s="3"/>
      <c r="J8" s="3"/>
      <c r="K8" s="36"/>
      <c r="L8" s="49"/>
    </row>
    <row r="9" spans="1:15" ht="13.5" customHeight="1" x14ac:dyDescent="0.2">
      <c r="A9" s="24"/>
      <c r="B9" s="2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5" ht="15.75" customHeight="1" x14ac:dyDescent="0.2">
      <c r="A10" s="23" t="s">
        <v>8</v>
      </c>
      <c r="B10" s="2"/>
      <c r="C10" s="53"/>
      <c r="D10" s="54"/>
      <c r="E10" s="55" t="s">
        <v>9</v>
      </c>
      <c r="F10" s="56"/>
      <c r="G10" s="22" t="s">
        <v>10</v>
      </c>
      <c r="H10" s="22" t="s">
        <v>11</v>
      </c>
      <c r="I10" s="3"/>
      <c r="J10" s="3"/>
      <c r="K10" s="57" t="s">
        <v>12</v>
      </c>
      <c r="L10" s="21"/>
    </row>
    <row r="11" spans="1:15" ht="13.5" customHeight="1" x14ac:dyDescent="0.2">
      <c r="A11" s="2"/>
      <c r="B11" s="2"/>
      <c r="C11" s="55" t="s">
        <v>13</v>
      </c>
      <c r="D11" s="56"/>
      <c r="E11" s="14"/>
      <c r="F11" s="13" t="s">
        <v>1</v>
      </c>
      <c r="G11" s="12">
        <f t="shared" ref="G11:G34" si="0">E11*H11</f>
        <v>0</v>
      </c>
      <c r="H11" s="12">
        <v>8</v>
      </c>
      <c r="I11" s="3"/>
      <c r="J11" s="3"/>
      <c r="K11" s="57"/>
      <c r="L11" s="3"/>
      <c r="O11" s="10"/>
    </row>
    <row r="12" spans="1:15" ht="13.5" customHeight="1" x14ac:dyDescent="0.2">
      <c r="A12" s="2"/>
      <c r="B12" s="2"/>
      <c r="C12" s="55" t="s">
        <v>14</v>
      </c>
      <c r="D12" s="56"/>
      <c r="E12" s="14"/>
      <c r="F12" s="13" t="s">
        <v>1</v>
      </c>
      <c r="G12" s="12">
        <f t="shared" si="0"/>
        <v>0</v>
      </c>
      <c r="H12" s="12">
        <v>16</v>
      </c>
      <c r="I12" s="3"/>
      <c r="J12" s="3"/>
      <c r="K12" s="37" t="e">
        <f>L3+G39</f>
        <v>#N/A</v>
      </c>
      <c r="L12" s="3"/>
      <c r="M12" s="58"/>
      <c r="N12" s="20"/>
      <c r="O12" s="10"/>
    </row>
    <row r="13" spans="1:15" ht="13.5" customHeight="1" x14ac:dyDescent="0.2">
      <c r="A13" s="2"/>
      <c r="B13" s="2"/>
      <c r="C13" s="60" t="s">
        <v>31</v>
      </c>
      <c r="D13" s="61"/>
      <c r="E13" s="14"/>
      <c r="F13" s="13" t="s">
        <v>1</v>
      </c>
      <c r="G13" s="12">
        <f t="shared" si="0"/>
        <v>0</v>
      </c>
      <c r="H13" s="12">
        <v>28</v>
      </c>
      <c r="I13" s="3"/>
      <c r="J13" s="3"/>
      <c r="K13" s="38"/>
      <c r="L13" s="3"/>
      <c r="M13" s="58"/>
      <c r="N13" s="20"/>
      <c r="O13" s="10"/>
    </row>
    <row r="14" spans="1:15" ht="13.5" customHeight="1" x14ac:dyDescent="0.2">
      <c r="A14" s="2"/>
      <c r="B14" s="2"/>
      <c r="C14" s="62" t="s">
        <v>15</v>
      </c>
      <c r="D14" s="7" t="s">
        <v>39</v>
      </c>
      <c r="E14" s="14"/>
      <c r="F14" s="13" t="s">
        <v>1</v>
      </c>
      <c r="G14" s="12">
        <f t="shared" si="0"/>
        <v>0</v>
      </c>
      <c r="H14" s="12">
        <v>28</v>
      </c>
      <c r="I14" s="3"/>
      <c r="J14" s="3"/>
      <c r="K14" s="64" t="s">
        <v>16</v>
      </c>
      <c r="L14" s="3"/>
      <c r="M14" s="59"/>
      <c r="N14" s="19"/>
      <c r="O14" s="10"/>
    </row>
    <row r="15" spans="1:15" ht="13.5" customHeight="1" x14ac:dyDescent="0.2">
      <c r="A15" s="2"/>
      <c r="B15" s="2"/>
      <c r="C15" s="63"/>
      <c r="D15" s="15" t="s">
        <v>38</v>
      </c>
      <c r="E15" s="14"/>
      <c r="F15" s="13" t="s">
        <v>1</v>
      </c>
      <c r="G15" s="12">
        <f t="shared" si="0"/>
        <v>0</v>
      </c>
      <c r="H15" s="12">
        <v>47</v>
      </c>
      <c r="I15" s="3"/>
      <c r="J15" s="3"/>
      <c r="K15" s="41"/>
      <c r="L15" s="3"/>
      <c r="M15" s="10"/>
      <c r="N15" s="10"/>
      <c r="O15" s="10"/>
    </row>
    <row r="16" spans="1:15" ht="13.5" customHeight="1" x14ac:dyDescent="0.2">
      <c r="A16" s="2"/>
      <c r="B16" s="2"/>
      <c r="C16" s="62" t="s">
        <v>17</v>
      </c>
      <c r="D16" s="7" t="s">
        <v>39</v>
      </c>
      <c r="E16" s="14"/>
      <c r="F16" s="13" t="s">
        <v>1</v>
      </c>
      <c r="G16" s="12">
        <f t="shared" si="0"/>
        <v>0</v>
      </c>
      <c r="H16" s="12">
        <v>41</v>
      </c>
      <c r="I16" s="3"/>
      <c r="J16" s="3"/>
      <c r="K16" s="37" t="e">
        <f>IF(K12&gt;=393,K12+486,ROUNDUP((K12+222.6)*10/7,0.1))</f>
        <v>#N/A</v>
      </c>
      <c r="L16" s="3"/>
      <c r="M16" s="10"/>
      <c r="N16" s="10"/>
      <c r="O16" s="10"/>
    </row>
    <row r="17" spans="1:16" ht="13.5" customHeight="1" x14ac:dyDescent="0.2">
      <c r="A17" s="2"/>
      <c r="B17" s="2"/>
      <c r="C17" s="63"/>
      <c r="D17" s="15" t="s">
        <v>38</v>
      </c>
      <c r="E17" s="14"/>
      <c r="F17" s="13" t="s">
        <v>1</v>
      </c>
      <c r="G17" s="12">
        <f t="shared" si="0"/>
        <v>0</v>
      </c>
      <c r="H17" s="12">
        <v>60</v>
      </c>
      <c r="I17" s="3"/>
      <c r="J17" s="3"/>
      <c r="K17" s="65"/>
      <c r="L17" s="3"/>
      <c r="M17" s="10"/>
      <c r="N17" s="10"/>
      <c r="O17" s="10"/>
    </row>
    <row r="18" spans="1:16" ht="13.5" customHeight="1" x14ac:dyDescent="0.2">
      <c r="A18" s="2"/>
      <c r="B18" s="2"/>
      <c r="C18" s="62" t="s">
        <v>18</v>
      </c>
      <c r="D18" s="7" t="s">
        <v>39</v>
      </c>
      <c r="E18" s="14"/>
      <c r="F18" s="13" t="s">
        <v>1</v>
      </c>
      <c r="G18" s="12">
        <f t="shared" si="0"/>
        <v>0</v>
      </c>
      <c r="H18" s="12">
        <v>59</v>
      </c>
      <c r="I18" s="3"/>
      <c r="J18" s="3"/>
      <c r="K18" s="3"/>
      <c r="L18" s="3"/>
      <c r="M18" s="10"/>
      <c r="N18" s="10"/>
      <c r="O18" s="10"/>
    </row>
    <row r="19" spans="1:16" ht="13.5" customHeight="1" x14ac:dyDescent="0.2">
      <c r="A19" s="2"/>
      <c r="B19" s="2"/>
      <c r="C19" s="63"/>
      <c r="D19" s="15" t="s">
        <v>38</v>
      </c>
      <c r="E19" s="14"/>
      <c r="F19" s="13" t="s">
        <v>1</v>
      </c>
      <c r="G19" s="12">
        <f t="shared" si="0"/>
        <v>0</v>
      </c>
      <c r="H19" s="12">
        <v>102</v>
      </c>
      <c r="I19" s="3"/>
      <c r="J19" s="3"/>
      <c r="K19" s="62" t="s">
        <v>0</v>
      </c>
      <c r="L19" s="62" t="s">
        <v>2</v>
      </c>
      <c r="M19" s="10"/>
      <c r="N19" s="10"/>
      <c r="O19" s="10"/>
    </row>
    <row r="20" spans="1:16" ht="13.5" customHeight="1" x14ac:dyDescent="0.2">
      <c r="A20" s="2"/>
      <c r="B20" s="2"/>
      <c r="C20" s="62" t="s">
        <v>19</v>
      </c>
      <c r="D20" s="7" t="s">
        <v>39</v>
      </c>
      <c r="E20" s="14"/>
      <c r="F20" s="13" t="s">
        <v>1</v>
      </c>
      <c r="G20" s="12">
        <f t="shared" si="0"/>
        <v>0</v>
      </c>
      <c r="H20" s="12">
        <v>101</v>
      </c>
      <c r="I20" s="3"/>
      <c r="J20" s="3"/>
      <c r="K20" s="63"/>
      <c r="L20" s="63"/>
      <c r="M20" s="18"/>
      <c r="N20" s="10"/>
      <c r="O20" s="10"/>
    </row>
    <row r="21" spans="1:16" ht="13.5" customHeight="1" x14ac:dyDescent="0.2">
      <c r="A21" s="2"/>
      <c r="B21" s="2"/>
      <c r="C21" s="63"/>
      <c r="D21" s="15" t="s">
        <v>38</v>
      </c>
      <c r="E21" s="14"/>
      <c r="F21" s="13" t="s">
        <v>1</v>
      </c>
      <c r="G21" s="12">
        <f t="shared" si="0"/>
        <v>0</v>
      </c>
      <c r="H21" s="12">
        <v>144</v>
      </c>
      <c r="I21" s="3"/>
      <c r="J21" s="3"/>
      <c r="K21" s="17">
        <v>1</v>
      </c>
      <c r="L21" s="16">
        <v>105</v>
      </c>
      <c r="M21" s="18"/>
      <c r="N21" s="10"/>
      <c r="O21" s="10"/>
    </row>
    <row r="22" spans="1:16" ht="13.5" customHeight="1" x14ac:dyDescent="0.2">
      <c r="A22" s="2"/>
      <c r="B22" s="2"/>
      <c r="C22" s="62" t="s">
        <v>20</v>
      </c>
      <c r="D22" s="7" t="s">
        <v>39</v>
      </c>
      <c r="E22" s="14"/>
      <c r="F22" s="13" t="s">
        <v>1</v>
      </c>
      <c r="G22" s="12">
        <f t="shared" si="0"/>
        <v>0</v>
      </c>
      <c r="H22" s="12">
        <v>36</v>
      </c>
      <c r="I22" s="3"/>
      <c r="J22" s="3"/>
      <c r="K22" s="17">
        <v>2</v>
      </c>
      <c r="L22" s="16">
        <v>168</v>
      </c>
      <c r="M22" s="18"/>
      <c r="N22" s="10"/>
      <c r="O22" s="10"/>
    </row>
    <row r="23" spans="1:16" ht="13.5" customHeight="1" x14ac:dyDescent="0.2">
      <c r="A23" s="2"/>
      <c r="B23" s="2"/>
      <c r="C23" s="63"/>
      <c r="D23" s="15" t="s">
        <v>38</v>
      </c>
      <c r="E23" s="14"/>
      <c r="F23" s="13" t="s">
        <v>1</v>
      </c>
      <c r="G23" s="12">
        <f t="shared" si="0"/>
        <v>0</v>
      </c>
      <c r="H23" s="12">
        <v>55</v>
      </c>
      <c r="I23" s="3"/>
      <c r="J23" s="3"/>
      <c r="K23" s="17">
        <v>3</v>
      </c>
      <c r="L23" s="16">
        <v>193</v>
      </c>
      <c r="M23" s="18"/>
      <c r="N23" s="10"/>
      <c r="O23" s="10"/>
    </row>
    <row r="24" spans="1:16" ht="13.5" customHeight="1" x14ac:dyDescent="0.2">
      <c r="A24" s="2"/>
      <c r="B24" s="2"/>
      <c r="C24" s="62" t="s">
        <v>21</v>
      </c>
      <c r="D24" s="7" t="s">
        <v>39</v>
      </c>
      <c r="E24" s="14"/>
      <c r="F24" s="13" t="s">
        <v>1</v>
      </c>
      <c r="G24" s="12">
        <f t="shared" si="0"/>
        <v>0</v>
      </c>
      <c r="H24" s="12">
        <v>60</v>
      </c>
      <c r="I24" s="3"/>
      <c r="J24" s="3"/>
      <c r="K24" s="17">
        <v>4</v>
      </c>
      <c r="L24" s="16">
        <v>209</v>
      </c>
      <c r="M24" s="18"/>
      <c r="N24" s="10"/>
      <c r="O24" s="10"/>
    </row>
    <row r="25" spans="1:16" ht="13.5" customHeight="1" x14ac:dyDescent="0.2">
      <c r="A25" s="2"/>
      <c r="B25" s="2"/>
      <c r="C25" s="63"/>
      <c r="D25" s="15" t="s">
        <v>38</v>
      </c>
      <c r="E25" s="14"/>
      <c r="F25" s="13" t="s">
        <v>1</v>
      </c>
      <c r="G25" s="12">
        <f t="shared" si="0"/>
        <v>0</v>
      </c>
      <c r="H25" s="12">
        <v>80</v>
      </c>
      <c r="I25" s="3"/>
      <c r="J25" s="3"/>
      <c r="K25" s="17">
        <v>5</v>
      </c>
      <c r="L25" s="16">
        <v>224</v>
      </c>
      <c r="M25" s="18"/>
      <c r="N25" s="10"/>
      <c r="O25" s="10"/>
    </row>
    <row r="26" spans="1:16" ht="13.5" customHeight="1" x14ac:dyDescent="0.2">
      <c r="A26" s="2"/>
      <c r="B26" s="2"/>
      <c r="C26" s="66" t="s">
        <v>22</v>
      </c>
      <c r="D26" s="7" t="s">
        <v>39</v>
      </c>
      <c r="E26" s="14"/>
      <c r="F26" s="13" t="s">
        <v>1</v>
      </c>
      <c r="G26" s="12">
        <f t="shared" si="0"/>
        <v>0</v>
      </c>
      <c r="H26" s="12">
        <v>17</v>
      </c>
      <c r="I26" s="3"/>
      <c r="J26" s="3"/>
      <c r="K26" s="17">
        <v>6</v>
      </c>
      <c r="L26" s="16">
        <v>237</v>
      </c>
      <c r="M26" s="18"/>
      <c r="N26" s="10"/>
      <c r="O26" s="10"/>
    </row>
    <row r="27" spans="1:16" ht="13.5" customHeight="1" x14ac:dyDescent="0.2">
      <c r="A27" s="2"/>
      <c r="B27" s="2"/>
      <c r="C27" s="67"/>
      <c r="D27" s="15" t="s">
        <v>38</v>
      </c>
      <c r="E27" s="14"/>
      <c r="F27" s="13" t="s">
        <v>1</v>
      </c>
      <c r="G27" s="12">
        <f t="shared" si="0"/>
        <v>0</v>
      </c>
      <c r="H27" s="12">
        <v>27</v>
      </c>
      <c r="I27" s="3"/>
      <c r="J27" s="3"/>
      <c r="K27" s="17">
        <v>7</v>
      </c>
      <c r="L27" s="16">
        <v>249</v>
      </c>
      <c r="O27" s="10"/>
    </row>
    <row r="28" spans="1:16" ht="13.5" customHeight="1" x14ac:dyDescent="0.2">
      <c r="A28" s="2"/>
      <c r="B28" s="2"/>
      <c r="C28" s="66" t="s">
        <v>23</v>
      </c>
      <c r="D28" s="7" t="s">
        <v>39</v>
      </c>
      <c r="E28" s="14"/>
      <c r="F28" s="13" t="s">
        <v>1</v>
      </c>
      <c r="G28" s="12">
        <f t="shared" si="0"/>
        <v>0</v>
      </c>
      <c r="H28" s="12">
        <v>37</v>
      </c>
      <c r="I28" s="3"/>
      <c r="J28" s="3"/>
      <c r="K28" s="17">
        <v>8</v>
      </c>
      <c r="L28" s="16">
        <v>261</v>
      </c>
      <c r="O28" s="10"/>
    </row>
    <row r="29" spans="1:16" ht="13.5" customHeight="1" x14ac:dyDescent="0.2">
      <c r="A29" s="2"/>
      <c r="B29" s="2"/>
      <c r="C29" s="67"/>
      <c r="D29" s="15" t="s">
        <v>38</v>
      </c>
      <c r="E29" s="14"/>
      <c r="F29" s="13" t="s">
        <v>1</v>
      </c>
      <c r="G29" s="12">
        <f t="shared" si="0"/>
        <v>0</v>
      </c>
      <c r="H29" s="12">
        <v>46</v>
      </c>
      <c r="I29" s="3"/>
      <c r="J29" s="3"/>
      <c r="K29" s="17">
        <v>9</v>
      </c>
      <c r="L29" s="16">
        <v>273</v>
      </c>
      <c r="O29" s="10"/>
      <c r="P29"/>
    </row>
    <row r="30" spans="1:16" ht="13.5" customHeight="1" x14ac:dyDescent="0.2">
      <c r="A30" s="2"/>
      <c r="B30" s="2"/>
      <c r="C30" s="66" t="s">
        <v>24</v>
      </c>
      <c r="D30" s="7" t="s">
        <v>39</v>
      </c>
      <c r="E30" s="14"/>
      <c r="F30" s="13" t="s">
        <v>1</v>
      </c>
      <c r="G30" s="12">
        <f t="shared" si="0"/>
        <v>0</v>
      </c>
      <c r="H30" s="12">
        <v>22</v>
      </c>
      <c r="I30" s="3"/>
      <c r="J30" s="3"/>
      <c r="K30" s="17">
        <v>10</v>
      </c>
      <c r="L30" s="16">
        <v>285</v>
      </c>
      <c r="O30" s="10"/>
      <c r="P30"/>
    </row>
    <row r="31" spans="1:16" ht="13.5" customHeight="1" x14ac:dyDescent="0.2">
      <c r="A31" s="2"/>
      <c r="B31" s="2"/>
      <c r="C31" s="67"/>
      <c r="D31" s="15" t="s">
        <v>38</v>
      </c>
      <c r="E31" s="14"/>
      <c r="F31" s="13" t="s">
        <v>1</v>
      </c>
      <c r="G31" s="12">
        <f t="shared" si="0"/>
        <v>0</v>
      </c>
      <c r="H31" s="12">
        <v>62</v>
      </c>
      <c r="I31" s="3"/>
      <c r="J31" s="3"/>
      <c r="K31" s="17">
        <v>11</v>
      </c>
      <c r="L31" s="16">
        <v>297</v>
      </c>
      <c r="O31" s="10"/>
    </row>
    <row r="32" spans="1:16" ht="13.5" customHeight="1" x14ac:dyDescent="0.2">
      <c r="A32" s="2"/>
      <c r="B32" s="2"/>
      <c r="C32" s="66" t="s">
        <v>25</v>
      </c>
      <c r="D32" s="7" t="s">
        <v>39</v>
      </c>
      <c r="E32" s="14"/>
      <c r="F32" s="13" t="s">
        <v>1</v>
      </c>
      <c r="G32" s="12">
        <f t="shared" si="0"/>
        <v>0</v>
      </c>
      <c r="H32" s="12">
        <v>72</v>
      </c>
      <c r="I32" s="3"/>
      <c r="J32" s="3"/>
      <c r="K32" s="17">
        <v>12</v>
      </c>
      <c r="L32" s="16">
        <v>309</v>
      </c>
      <c r="O32" s="10"/>
    </row>
    <row r="33" spans="1:15" ht="13.5" customHeight="1" x14ac:dyDescent="0.2">
      <c r="A33" s="2"/>
      <c r="B33" s="2"/>
      <c r="C33" s="67"/>
      <c r="D33" s="15" t="s">
        <v>38</v>
      </c>
      <c r="E33" s="14"/>
      <c r="F33" s="13" t="s">
        <v>1</v>
      </c>
      <c r="G33" s="12">
        <f t="shared" si="0"/>
        <v>0</v>
      </c>
      <c r="H33" s="12">
        <v>112</v>
      </c>
      <c r="I33" s="3"/>
      <c r="J33" s="3"/>
      <c r="K33" s="3"/>
      <c r="L33" s="3"/>
      <c r="O33" s="10"/>
    </row>
    <row r="34" spans="1:15" ht="13.5" customHeight="1" x14ac:dyDescent="0.2">
      <c r="A34" s="2"/>
      <c r="B34" s="2"/>
      <c r="C34" s="69" t="s">
        <v>37</v>
      </c>
      <c r="D34" s="70"/>
      <c r="E34" s="14"/>
      <c r="F34" s="13" t="s">
        <v>1</v>
      </c>
      <c r="G34" s="12">
        <f t="shared" si="0"/>
        <v>0</v>
      </c>
      <c r="H34" s="12">
        <v>86</v>
      </c>
      <c r="I34" s="3"/>
      <c r="J34" s="3"/>
      <c r="K34" s="3"/>
      <c r="L34" s="3"/>
      <c r="O34" s="10"/>
    </row>
    <row r="35" spans="1:15" ht="13.5" customHeight="1" x14ac:dyDescent="0.2">
      <c r="A35" s="2"/>
      <c r="B35" s="2"/>
      <c r="C35" s="69" t="s">
        <v>36</v>
      </c>
      <c r="D35" s="71"/>
      <c r="E35" s="71"/>
      <c r="F35" s="70"/>
      <c r="G35" s="6"/>
      <c r="H35" s="11" t="s">
        <v>26</v>
      </c>
      <c r="I35" s="3"/>
      <c r="K35" s="72"/>
      <c r="L35" s="72"/>
      <c r="O35" s="10"/>
    </row>
    <row r="36" spans="1:15" ht="13.5" customHeight="1" x14ac:dyDescent="0.2">
      <c r="A36" s="2"/>
      <c r="B36" s="2"/>
      <c r="C36" s="69" t="s">
        <v>35</v>
      </c>
      <c r="D36" s="71"/>
      <c r="E36" s="71"/>
      <c r="F36" s="70"/>
      <c r="G36" s="6"/>
      <c r="H36" s="4" t="s">
        <v>27</v>
      </c>
      <c r="I36" s="3"/>
      <c r="J36" s="8"/>
      <c r="K36" s="72"/>
      <c r="L36" s="72"/>
    </row>
    <row r="37" spans="1:15" ht="13.5" customHeight="1" x14ac:dyDescent="0.2">
      <c r="A37" s="2"/>
      <c r="B37" s="2"/>
      <c r="C37" s="69" t="s">
        <v>34</v>
      </c>
      <c r="D37" s="71"/>
      <c r="E37" s="71"/>
      <c r="F37" s="70"/>
      <c r="G37" s="6"/>
      <c r="H37" s="9" t="s">
        <v>28</v>
      </c>
      <c r="I37" s="3"/>
      <c r="J37" s="8"/>
      <c r="K37" s="72"/>
      <c r="L37" s="72"/>
    </row>
    <row r="38" spans="1:15" ht="13.5" customHeight="1" x14ac:dyDescent="0.2">
      <c r="A38" s="2"/>
      <c r="B38" s="2"/>
      <c r="C38" s="69" t="s">
        <v>33</v>
      </c>
      <c r="D38" s="71"/>
      <c r="E38" s="71"/>
      <c r="F38" s="70"/>
      <c r="G38" s="6"/>
      <c r="H38" s="4" t="s">
        <v>27</v>
      </c>
      <c r="I38" s="3"/>
      <c r="J38" s="3"/>
      <c r="K38" s="72"/>
      <c r="L38" s="72"/>
    </row>
    <row r="39" spans="1:15" ht="13.5" customHeight="1" x14ac:dyDescent="0.2">
      <c r="A39" s="2"/>
      <c r="B39" s="2"/>
      <c r="C39" s="55" t="s">
        <v>7</v>
      </c>
      <c r="D39" s="68"/>
      <c r="E39" s="68"/>
      <c r="F39" s="56"/>
      <c r="G39" s="5">
        <f>SUM(G11:G38)</f>
        <v>0</v>
      </c>
      <c r="H39" s="4"/>
      <c r="I39" s="3"/>
      <c r="J39" s="3"/>
      <c r="K39" s="3"/>
      <c r="L39" s="3"/>
    </row>
    <row r="40" spans="1:15" ht="13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5" ht="16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</sheetData>
  <sheetProtection selectLockedCells="1" selectUnlockedCells="1"/>
  <protectedRanges>
    <protectedRange password="9F49" sqref="G35" name="範囲1"/>
  </protectedRanges>
  <mergeCells count="42">
    <mergeCell ref="C39:F39"/>
    <mergeCell ref="C34:D34"/>
    <mergeCell ref="C35:F35"/>
    <mergeCell ref="K35:L38"/>
    <mergeCell ref="C36:F36"/>
    <mergeCell ref="C37:F37"/>
    <mergeCell ref="C38:F38"/>
    <mergeCell ref="C22:C23"/>
    <mergeCell ref="C24:C25"/>
    <mergeCell ref="C26:C27"/>
    <mergeCell ref="C28:C29"/>
    <mergeCell ref="C30:C31"/>
    <mergeCell ref="C32:C33"/>
    <mergeCell ref="C16:C17"/>
    <mergeCell ref="K16:K17"/>
    <mergeCell ref="C18:C19"/>
    <mergeCell ref="K19:K20"/>
    <mergeCell ref="L19:L20"/>
    <mergeCell ref="C20:C21"/>
    <mergeCell ref="C12:D12"/>
    <mergeCell ref="K12:K13"/>
    <mergeCell ref="M12:M14"/>
    <mergeCell ref="C13:D13"/>
    <mergeCell ref="C14:C15"/>
    <mergeCell ref="K14:K15"/>
    <mergeCell ref="K7:K8"/>
    <mergeCell ref="L7:L8"/>
    <mergeCell ref="C8:F8"/>
    <mergeCell ref="C10:D10"/>
    <mergeCell ref="E10:F10"/>
    <mergeCell ref="K10:K11"/>
    <mergeCell ref="C11:D11"/>
    <mergeCell ref="A1:F1"/>
    <mergeCell ref="H1:L1"/>
    <mergeCell ref="K3:K4"/>
    <mergeCell ref="L3:L4"/>
    <mergeCell ref="A5:A7"/>
    <mergeCell ref="C5:F5"/>
    <mergeCell ref="K5:K6"/>
    <mergeCell ref="L5:L6"/>
    <mergeCell ref="C6:F6"/>
    <mergeCell ref="C7:F7"/>
  </mergeCells>
  <phoneticPr fontId="1"/>
  <conditionalFormatting sqref="L7:L8">
    <cfRule type="cellIs" dxfId="2" priority="1" stopIfTrue="1" operator="equal">
      <formula>"可"</formula>
    </cfRule>
    <cfRule type="cellIs" dxfId="1" priority="2" stopIfTrue="1" operator="equal">
      <formula>"否"</formula>
    </cfRule>
  </conditionalFormatting>
  <conditionalFormatting sqref="G37">
    <cfRule type="cellIs" dxfId="0" priority="3" stopIfTrue="1" operator="greaterThanOrEqual">
      <formula>72</formula>
    </cfRule>
  </conditionalFormatting>
  <dataValidations count="2">
    <dataValidation errorStyle="warning" allowBlank="1" showInputMessage="1" showErrorMessage="1" error="限度額を超えています" sqref="G37" xr:uid="{3B7DE717-D078-4342-9FA4-A446F8AEB39E}"/>
    <dataValidation type="list" imeMode="off" operator="equal" allowBlank="1" showInputMessage="1" showErrorMessage="1" errorTitle="母子・父子" error="該当すれば49と入力" sqref="G35" xr:uid="{1BAF1C87-BDFB-4824-8806-176FD6D0FF65}">
      <formula1>"49"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収入要件試算表</vt:lpstr>
      <vt:lpstr>収入要件試算表!Print_Area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m643236</dc:creator>
  <cp:lastModifiedBy>kshoku06@pure.ne.jp</cp:lastModifiedBy>
  <cp:lastPrinted>2021-06-11T01:58:20Z</cp:lastPrinted>
  <dcterms:created xsi:type="dcterms:W3CDTF">2006-10-05T01:14:27Z</dcterms:created>
  <dcterms:modified xsi:type="dcterms:W3CDTF">2026-10-02T05:50:34Z</dcterms:modified>
</cp:coreProperties>
</file>